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年第一批" sheetId="1" r:id="rId1"/>
  </sheets>
  <calcPr calcId="144525"/>
</workbook>
</file>

<file path=xl/sharedStrings.xml><?xml version="1.0" encoding="utf-8"?>
<sst xmlns="http://schemas.openxmlformats.org/spreadsheetml/2006/main" count="39" uniqueCount="39">
  <si>
    <t>附件</t>
  </si>
  <si>
    <t>提前下达2024年营养改善计划膳食补助资金分配表</t>
  </si>
  <si>
    <t>编制单位：柳城县教育局</t>
  </si>
  <si>
    <t>单位：元</t>
  </si>
  <si>
    <t>序号</t>
  </si>
  <si>
    <t>学校</t>
  </si>
  <si>
    <t>学生数</t>
  </si>
  <si>
    <t>本次下拨资金</t>
  </si>
  <si>
    <t>备注</t>
  </si>
  <si>
    <t>合计</t>
  </si>
  <si>
    <t>中央资金</t>
  </si>
  <si>
    <t>自治区资金</t>
  </si>
  <si>
    <t>县级资金</t>
  </si>
  <si>
    <t>全县总计</t>
  </si>
  <si>
    <t>一</t>
  </si>
  <si>
    <t>小学教育</t>
  </si>
  <si>
    <t>冲脉小学</t>
  </si>
  <si>
    <t>大埔二小</t>
  </si>
  <si>
    <t>东泉小学</t>
  </si>
  <si>
    <t>凤山小学</t>
  </si>
  <si>
    <t>伏侨学校</t>
  </si>
  <si>
    <t>柳侨学校</t>
  </si>
  <si>
    <t>六塘小学</t>
  </si>
  <si>
    <t>龙美小学</t>
  </si>
  <si>
    <t>龙头小学</t>
  </si>
  <si>
    <t>洛崖小学</t>
  </si>
  <si>
    <t>马山小学</t>
  </si>
  <si>
    <t>沙埔小学</t>
  </si>
  <si>
    <t>社冲小学</t>
  </si>
  <si>
    <t>太平小学</t>
  </si>
  <si>
    <t>西安小学</t>
  </si>
  <si>
    <t>寨隆小学</t>
  </si>
  <si>
    <t>特教学校</t>
  </si>
  <si>
    <t>二</t>
  </si>
  <si>
    <t>初中教育</t>
  </si>
  <si>
    <t>东泉中学</t>
  </si>
  <si>
    <t>太平中学</t>
  </si>
  <si>
    <t xml:space="preserve">    说明：根据《广西壮族自治区财政厅 广西壮族自治区教育厅关于提前下达2024年城乡义务教育中央和自治区补助经费预算的通知》（桂财教〔2023〕136号）文件精神，依据2023年秋学期全县营养改善计划享受学生数19435人，相对均衡分配到各学校。本次共下达1731.69475万元，其中，中央资金1377万元，自治区资金241万元，县级113.69475万元（已按全年195天配足）。</t>
  </si>
  <si>
    <t>单位负责人：             分管领导：       　     审核：     　　　   制表人：陈大敬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</si>
</sst>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aj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7" fillId="0" borderId="0"/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" fillId="0" borderId="0"/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31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 shrinkToFit="1"/>
    </xf>
    <xf numFmtId="0" fontId="4" fillId="0" borderId="5" xfId="0" applyNumberFormat="1" applyFont="1" applyFill="1" applyBorder="1" applyAlignment="1">
      <alignment horizontal="center" vertical="center" shrinkToFit="1"/>
    </xf>
    <xf numFmtId="177" fontId="4" fillId="0" borderId="5" xfId="0" applyNumberFormat="1" applyFont="1" applyFill="1" applyBorder="1" applyAlignment="1">
      <alignment horizontal="center" vertical="center" shrinkToFit="1"/>
    </xf>
    <xf numFmtId="177" fontId="4" fillId="0" borderId="3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 shrinkToFit="1"/>
    </xf>
    <xf numFmtId="0" fontId="4" fillId="0" borderId="3" xfId="0" applyNumberFormat="1" applyFont="1" applyFill="1" applyBorder="1" applyAlignment="1">
      <alignment horizontal="center" vertical="center" shrinkToFit="1"/>
    </xf>
    <xf numFmtId="177" fontId="4" fillId="0" borderId="3" xfId="0" applyNumberFormat="1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/>
    </xf>
    <xf numFmtId="176" fontId="5" fillId="0" borderId="3" xfId="50" applyNumberFormat="1" applyFont="1" applyFill="1" applyBorder="1" applyAlignment="1">
      <alignment horizontal="center" vertical="center" shrinkToFit="1"/>
    </xf>
    <xf numFmtId="177" fontId="5" fillId="0" borderId="3" xfId="0" applyNumberFormat="1" applyFont="1" applyFill="1" applyBorder="1" applyAlignment="1">
      <alignment horizontal="center" vertical="center"/>
    </xf>
    <xf numFmtId="176" fontId="4" fillId="0" borderId="3" xfId="50" applyNumberFormat="1" applyFont="1" applyFill="1" applyBorder="1" applyAlignment="1">
      <alignment horizontal="center" vertical="center" shrinkToFit="1"/>
    </xf>
    <xf numFmtId="0" fontId="6" fillId="0" borderId="3" xfId="0" applyNumberFormat="1" applyFont="1" applyFill="1" applyBorder="1" applyAlignment="1">
      <alignment horizontal="center" vertical="center" shrinkToFit="1"/>
    </xf>
    <xf numFmtId="177" fontId="6" fillId="0" borderId="3" xfId="0" applyNumberFormat="1" applyFont="1" applyFill="1" applyBorder="1" applyAlignment="1">
      <alignment horizontal="center" vertical="center" shrinkToFit="1"/>
    </xf>
    <xf numFmtId="0" fontId="7" fillId="0" borderId="3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L12" sqref="L12"/>
    </sheetView>
  </sheetViews>
  <sheetFormatPr defaultColWidth="9" defaultRowHeight="13.5" outlineLevelCol="7"/>
  <cols>
    <col min="1" max="1" width="4.775" customWidth="1"/>
    <col min="2" max="2" width="12.225" customWidth="1"/>
    <col min="3" max="3" width="7.775" customWidth="1"/>
    <col min="4" max="7" width="12.775" customWidth="1"/>
    <col min="8" max="8" width="9.55833333333333" customWidth="1"/>
  </cols>
  <sheetData>
    <row r="1" spans="1:1">
      <c r="A1" t="s">
        <v>0</v>
      </c>
    </row>
    <row r="3" ht="22" customHeight="1" spans="1:8">
      <c r="A3" s="1" t="s">
        <v>1</v>
      </c>
      <c r="B3" s="1"/>
      <c r="C3" s="1"/>
      <c r="D3" s="1"/>
      <c r="E3" s="1"/>
      <c r="F3" s="1"/>
      <c r="G3" s="1"/>
      <c r="H3" s="1"/>
    </row>
    <row r="4" ht="22" customHeight="1" spans="1:8">
      <c r="A4" s="2" t="s">
        <v>2</v>
      </c>
      <c r="B4" s="3"/>
      <c r="C4" s="4"/>
      <c r="D4" s="5"/>
      <c r="E4" s="5">
        <v>45293</v>
      </c>
      <c r="F4" s="5"/>
      <c r="G4" s="6"/>
      <c r="H4" s="6" t="s">
        <v>3</v>
      </c>
    </row>
    <row r="5" ht="22" customHeight="1" spans="1:8">
      <c r="A5" s="7" t="s">
        <v>4</v>
      </c>
      <c r="B5" s="7" t="s">
        <v>5</v>
      </c>
      <c r="C5" s="8" t="s">
        <v>6</v>
      </c>
      <c r="D5" s="9" t="s">
        <v>7</v>
      </c>
      <c r="E5" s="9"/>
      <c r="F5" s="9"/>
      <c r="G5" s="9"/>
      <c r="H5" s="7" t="s">
        <v>8</v>
      </c>
    </row>
    <row r="6" ht="22" customHeight="1" spans="1:8">
      <c r="A6" s="10"/>
      <c r="B6" s="10"/>
      <c r="C6" s="11"/>
      <c r="D6" s="12" t="s">
        <v>9</v>
      </c>
      <c r="E6" s="12" t="s">
        <v>10</v>
      </c>
      <c r="F6" s="10" t="s">
        <v>11</v>
      </c>
      <c r="G6" s="10" t="s">
        <v>12</v>
      </c>
      <c r="H6" s="10"/>
    </row>
    <row r="7" ht="22" customHeight="1" spans="1:8">
      <c r="A7" s="13"/>
      <c r="B7" s="13"/>
      <c r="C7" s="14"/>
      <c r="D7" s="15"/>
      <c r="E7" s="15"/>
      <c r="F7" s="13"/>
      <c r="G7" s="13"/>
      <c r="H7" s="13"/>
    </row>
    <row r="8" ht="22" customHeight="1" spans="1:8">
      <c r="A8" s="16"/>
      <c r="B8" s="17" t="s">
        <v>13</v>
      </c>
      <c r="C8" s="18">
        <f>C9+C27</f>
        <v>19435</v>
      </c>
      <c r="D8" s="19">
        <f>D9+D27</f>
        <v>17316947.5</v>
      </c>
      <c r="E8" s="19">
        <f>E9+E27</f>
        <v>13770000</v>
      </c>
      <c r="F8" s="19">
        <f>F9+F27</f>
        <v>2410000</v>
      </c>
      <c r="G8" s="19">
        <f>G9+G27</f>
        <v>1136947.5</v>
      </c>
      <c r="H8" s="20"/>
    </row>
    <row r="9" ht="22" customHeight="1" spans="1:8">
      <c r="A9" s="16" t="s">
        <v>14</v>
      </c>
      <c r="B9" s="21" t="s">
        <v>15</v>
      </c>
      <c r="C9" s="22">
        <f>SUM(C10:C26)</f>
        <v>16861</v>
      </c>
      <c r="D9" s="23">
        <f>SUM(D10:D26)</f>
        <v>15023468.5</v>
      </c>
      <c r="E9" s="23">
        <f>SUM(E10:E26)</f>
        <v>11946270</v>
      </c>
      <c r="F9" s="23">
        <f>SUM(F10:F26)</f>
        <v>2090830</v>
      </c>
      <c r="G9" s="23">
        <f>SUM(G10:G26)</f>
        <v>986368.5</v>
      </c>
      <c r="H9" s="20"/>
    </row>
    <row r="10" ht="22" customHeight="1" spans="1:8">
      <c r="A10" s="24">
        <v>1</v>
      </c>
      <c r="B10" s="25" t="s">
        <v>16</v>
      </c>
      <c r="C10" s="24">
        <v>753</v>
      </c>
      <c r="D10" s="26">
        <f>E10+F10+G10</f>
        <v>670935.5</v>
      </c>
      <c r="E10" s="26">
        <f>TRUNC(C10*4*177.13)</f>
        <v>533515</v>
      </c>
      <c r="F10" s="26">
        <f>TRUNC(C10*0.7*177.14)</f>
        <v>93370</v>
      </c>
      <c r="G10" s="26">
        <f>C10*5*195*0.06</f>
        <v>44050.5</v>
      </c>
      <c r="H10" s="20"/>
    </row>
    <row r="11" ht="22" customHeight="1" spans="1:8">
      <c r="A11" s="24">
        <v>2</v>
      </c>
      <c r="B11" s="25" t="s">
        <v>17</v>
      </c>
      <c r="C11" s="24">
        <v>647</v>
      </c>
      <c r="D11" s="26">
        <f t="shared" ref="D11:D26" si="0">E11+F11+G11</f>
        <v>576487.5</v>
      </c>
      <c r="E11" s="26">
        <f t="shared" ref="E11:E26" si="1">TRUNC(C11*4*177.13)</f>
        <v>458412</v>
      </c>
      <c r="F11" s="26">
        <f t="shared" ref="F11:F26" si="2">TRUNC(C11*0.7*177.14)</f>
        <v>80226</v>
      </c>
      <c r="G11" s="26">
        <f t="shared" ref="G11:G26" si="3">C11*5*195*0.06</f>
        <v>37849.5</v>
      </c>
      <c r="H11" s="20"/>
    </row>
    <row r="12" ht="22" customHeight="1" spans="1:8">
      <c r="A12" s="24">
        <v>3</v>
      </c>
      <c r="B12" s="25" t="s">
        <v>18</v>
      </c>
      <c r="C12" s="24">
        <v>3039</v>
      </c>
      <c r="D12" s="26">
        <f t="shared" si="0"/>
        <v>2707802.5</v>
      </c>
      <c r="E12" s="26">
        <f t="shared" si="1"/>
        <v>2153192</v>
      </c>
      <c r="F12" s="26">
        <f t="shared" si="2"/>
        <v>376829</v>
      </c>
      <c r="G12" s="26">
        <f t="shared" si="3"/>
        <v>177781.5</v>
      </c>
      <c r="H12" s="20"/>
    </row>
    <row r="13" ht="22" customHeight="1" spans="1:8">
      <c r="A13" s="24">
        <v>4</v>
      </c>
      <c r="B13" s="25" t="s">
        <v>19</v>
      </c>
      <c r="C13" s="24">
        <v>642</v>
      </c>
      <c r="D13" s="26">
        <f t="shared" si="0"/>
        <v>572032</v>
      </c>
      <c r="E13" s="26">
        <f t="shared" si="1"/>
        <v>454869</v>
      </c>
      <c r="F13" s="26">
        <f t="shared" si="2"/>
        <v>79606</v>
      </c>
      <c r="G13" s="26">
        <f t="shared" si="3"/>
        <v>37557</v>
      </c>
      <c r="H13" s="20"/>
    </row>
    <row r="14" ht="22" customHeight="1" spans="1:8">
      <c r="A14" s="24">
        <v>5</v>
      </c>
      <c r="B14" s="25" t="s">
        <v>20</v>
      </c>
      <c r="C14" s="24">
        <v>148</v>
      </c>
      <c r="D14" s="26">
        <f t="shared" si="0"/>
        <v>131869</v>
      </c>
      <c r="E14" s="26">
        <f t="shared" si="1"/>
        <v>104860</v>
      </c>
      <c r="F14" s="26">
        <f t="shared" si="2"/>
        <v>18351</v>
      </c>
      <c r="G14" s="26">
        <f t="shared" si="3"/>
        <v>8658</v>
      </c>
      <c r="H14" s="20"/>
    </row>
    <row r="15" ht="22" customHeight="1" spans="1:8">
      <c r="A15" s="24">
        <v>6</v>
      </c>
      <c r="B15" s="25" t="s">
        <v>21</v>
      </c>
      <c r="C15" s="24">
        <v>550</v>
      </c>
      <c r="D15" s="26">
        <f t="shared" si="0"/>
        <v>490059</v>
      </c>
      <c r="E15" s="26">
        <f t="shared" si="1"/>
        <v>389686</v>
      </c>
      <c r="F15" s="26">
        <f t="shared" si="2"/>
        <v>68198</v>
      </c>
      <c r="G15" s="26">
        <f t="shared" si="3"/>
        <v>32175</v>
      </c>
      <c r="H15" s="20"/>
    </row>
    <row r="16" ht="22" customHeight="1" spans="1:8">
      <c r="A16" s="24">
        <v>7</v>
      </c>
      <c r="B16" s="25" t="s">
        <v>22</v>
      </c>
      <c r="C16" s="24">
        <v>1532</v>
      </c>
      <c r="D16" s="26">
        <f t="shared" si="0"/>
        <v>1365038</v>
      </c>
      <c r="E16" s="26">
        <f t="shared" si="1"/>
        <v>1085452</v>
      </c>
      <c r="F16" s="26">
        <f t="shared" si="2"/>
        <v>189964</v>
      </c>
      <c r="G16" s="26">
        <f t="shared" si="3"/>
        <v>89622</v>
      </c>
      <c r="H16" s="20"/>
    </row>
    <row r="17" ht="22" customHeight="1" spans="1:8">
      <c r="A17" s="24">
        <v>8</v>
      </c>
      <c r="B17" s="25" t="s">
        <v>23</v>
      </c>
      <c r="C17" s="24">
        <v>1180</v>
      </c>
      <c r="D17" s="26">
        <f t="shared" si="0"/>
        <v>1051400</v>
      </c>
      <c r="E17" s="26">
        <f t="shared" si="1"/>
        <v>836053</v>
      </c>
      <c r="F17" s="26">
        <f t="shared" si="2"/>
        <v>146317</v>
      </c>
      <c r="G17" s="26">
        <f t="shared" si="3"/>
        <v>69030</v>
      </c>
      <c r="H17" s="20"/>
    </row>
    <row r="18" ht="22" customHeight="1" spans="1:8">
      <c r="A18" s="24">
        <v>9</v>
      </c>
      <c r="B18" s="25" t="s">
        <v>24</v>
      </c>
      <c r="C18" s="24">
        <v>683</v>
      </c>
      <c r="D18" s="26">
        <f t="shared" si="0"/>
        <v>608564.5</v>
      </c>
      <c r="E18" s="26">
        <f t="shared" si="1"/>
        <v>483919</v>
      </c>
      <c r="F18" s="26">
        <f t="shared" si="2"/>
        <v>84690</v>
      </c>
      <c r="G18" s="26">
        <f t="shared" si="3"/>
        <v>39955.5</v>
      </c>
      <c r="H18" s="20"/>
    </row>
    <row r="19" ht="22" customHeight="1" spans="1:8">
      <c r="A19" s="24">
        <v>10</v>
      </c>
      <c r="B19" s="25" t="s">
        <v>25</v>
      </c>
      <c r="C19" s="24">
        <v>643</v>
      </c>
      <c r="D19" s="26">
        <f t="shared" si="0"/>
        <v>572923.5</v>
      </c>
      <c r="E19" s="26">
        <f t="shared" si="1"/>
        <v>455578</v>
      </c>
      <c r="F19" s="26">
        <f t="shared" si="2"/>
        <v>79730</v>
      </c>
      <c r="G19" s="26">
        <f t="shared" si="3"/>
        <v>37615.5</v>
      </c>
      <c r="H19" s="20"/>
    </row>
    <row r="20" ht="22" customHeight="1" spans="1:8">
      <c r="A20" s="24">
        <v>11</v>
      </c>
      <c r="B20" s="25" t="s">
        <v>26</v>
      </c>
      <c r="C20" s="24">
        <v>1111</v>
      </c>
      <c r="D20" s="26">
        <f t="shared" si="0"/>
        <v>989919.5</v>
      </c>
      <c r="E20" s="26">
        <f t="shared" si="1"/>
        <v>787165</v>
      </c>
      <c r="F20" s="26">
        <f t="shared" si="2"/>
        <v>137761</v>
      </c>
      <c r="G20" s="26">
        <f t="shared" si="3"/>
        <v>64993.5</v>
      </c>
      <c r="H20" s="20"/>
    </row>
    <row r="21" ht="22" customHeight="1" spans="1:8">
      <c r="A21" s="24">
        <v>12</v>
      </c>
      <c r="B21" s="25" t="s">
        <v>27</v>
      </c>
      <c r="C21" s="24">
        <v>1957</v>
      </c>
      <c r="D21" s="26">
        <f t="shared" si="0"/>
        <v>1743721.5</v>
      </c>
      <c r="E21" s="26">
        <f t="shared" si="1"/>
        <v>1386573</v>
      </c>
      <c r="F21" s="26">
        <f t="shared" si="2"/>
        <v>242664</v>
      </c>
      <c r="G21" s="26">
        <f t="shared" si="3"/>
        <v>114484.5</v>
      </c>
      <c r="H21" s="20"/>
    </row>
    <row r="22" ht="22" customHeight="1" spans="1:8">
      <c r="A22" s="24">
        <v>13</v>
      </c>
      <c r="B22" s="25" t="s">
        <v>28</v>
      </c>
      <c r="C22" s="24">
        <v>355</v>
      </c>
      <c r="D22" s="26">
        <f t="shared" si="0"/>
        <v>316310.5</v>
      </c>
      <c r="E22" s="26">
        <f t="shared" si="1"/>
        <v>251524</v>
      </c>
      <c r="F22" s="26">
        <f t="shared" si="2"/>
        <v>44019</v>
      </c>
      <c r="G22" s="26">
        <f t="shared" si="3"/>
        <v>20767.5</v>
      </c>
      <c r="H22" s="20"/>
    </row>
    <row r="23" ht="22" customHeight="1" spans="1:8">
      <c r="A23" s="24">
        <v>14</v>
      </c>
      <c r="B23" s="25" t="s">
        <v>29</v>
      </c>
      <c r="C23" s="24">
        <v>2230</v>
      </c>
      <c r="D23" s="26">
        <f t="shared" si="0"/>
        <v>1986969</v>
      </c>
      <c r="E23" s="26">
        <f t="shared" si="1"/>
        <v>1579999</v>
      </c>
      <c r="F23" s="26">
        <f t="shared" si="2"/>
        <v>276515</v>
      </c>
      <c r="G23" s="26">
        <f t="shared" si="3"/>
        <v>130455</v>
      </c>
      <c r="H23" s="20"/>
    </row>
    <row r="24" ht="22" customHeight="1" spans="1:8">
      <c r="A24" s="24">
        <v>15</v>
      </c>
      <c r="B24" s="25" t="s">
        <v>30</v>
      </c>
      <c r="C24" s="24">
        <v>777</v>
      </c>
      <c r="D24" s="26">
        <f t="shared" si="0"/>
        <v>692320.5</v>
      </c>
      <c r="E24" s="26">
        <f t="shared" si="1"/>
        <v>550520</v>
      </c>
      <c r="F24" s="26">
        <f t="shared" si="2"/>
        <v>96346</v>
      </c>
      <c r="G24" s="26">
        <f t="shared" si="3"/>
        <v>45454.5</v>
      </c>
      <c r="H24" s="20"/>
    </row>
    <row r="25" ht="22" customHeight="1" spans="1:8">
      <c r="A25" s="24">
        <v>16</v>
      </c>
      <c r="B25" s="25" t="s">
        <v>31</v>
      </c>
      <c r="C25" s="24">
        <v>529</v>
      </c>
      <c r="D25" s="26">
        <f t="shared" si="0"/>
        <v>471347.5</v>
      </c>
      <c r="E25" s="26">
        <f t="shared" si="1"/>
        <v>374807</v>
      </c>
      <c r="F25" s="26">
        <f t="shared" si="2"/>
        <v>65594</v>
      </c>
      <c r="G25" s="26">
        <f t="shared" si="3"/>
        <v>30946.5</v>
      </c>
      <c r="H25" s="20"/>
    </row>
    <row r="26" ht="22" customHeight="1" spans="1:8">
      <c r="A26" s="24">
        <v>17</v>
      </c>
      <c r="B26" s="25" t="s">
        <v>32</v>
      </c>
      <c r="C26" s="24">
        <v>85</v>
      </c>
      <c r="D26" s="26">
        <f t="shared" si="0"/>
        <v>75768.5</v>
      </c>
      <c r="E26" s="26">
        <f>TRUNC(C26*4*177.13)-78</f>
        <v>60146</v>
      </c>
      <c r="F26" s="26">
        <f>TRUNC(C26*0.7*177.14)+111</f>
        <v>10650</v>
      </c>
      <c r="G26" s="26">
        <f t="shared" si="3"/>
        <v>4972.5</v>
      </c>
      <c r="H26" s="20"/>
    </row>
    <row r="27" ht="22" customHeight="1" spans="1:8">
      <c r="A27" s="16" t="s">
        <v>33</v>
      </c>
      <c r="B27" s="27" t="s">
        <v>34</v>
      </c>
      <c r="C27" s="28">
        <f>SUM(C28:C29)</f>
        <v>2574</v>
      </c>
      <c r="D27" s="29">
        <f>SUM(D28:D29)</f>
        <v>2293479</v>
      </c>
      <c r="E27" s="29">
        <f>SUM(E28:E29)</f>
        <v>1823730</v>
      </c>
      <c r="F27" s="29">
        <f>SUM(F28:F29)</f>
        <v>319170</v>
      </c>
      <c r="G27" s="29">
        <f>SUM(G28:G29)</f>
        <v>150579</v>
      </c>
      <c r="H27" s="20"/>
    </row>
    <row r="28" ht="22" customHeight="1" spans="1:8">
      <c r="A28" s="24">
        <v>1</v>
      </c>
      <c r="B28" s="25" t="s">
        <v>35</v>
      </c>
      <c r="C28" s="30">
        <v>1624</v>
      </c>
      <c r="D28" s="26">
        <f>E28+F28+G28</f>
        <v>1447012</v>
      </c>
      <c r="E28" s="26">
        <f>TRUNC(C28*4*177.13)</f>
        <v>1150636</v>
      </c>
      <c r="F28" s="26">
        <f>TRUNC(C28*0.7*177.14)</f>
        <v>201372</v>
      </c>
      <c r="G28" s="26">
        <f>C28*5*195*0.06</f>
        <v>95004</v>
      </c>
      <c r="H28" s="20"/>
    </row>
    <row r="29" ht="22" customHeight="1" spans="1:8">
      <c r="A29" s="24">
        <v>2</v>
      </c>
      <c r="B29" s="25" t="s">
        <v>36</v>
      </c>
      <c r="C29" s="30">
        <v>950</v>
      </c>
      <c r="D29" s="26">
        <f>E29+F29+G29</f>
        <v>846467</v>
      </c>
      <c r="E29" s="26">
        <f>TRUNC(C29*4*177.13)</f>
        <v>673094</v>
      </c>
      <c r="F29" s="26">
        <f>TRUNC(C29*0.7*177.14)</f>
        <v>117798</v>
      </c>
      <c r="G29" s="26">
        <f>C29*5*195*0.06</f>
        <v>55575</v>
      </c>
      <c r="H29" s="20"/>
    </row>
    <row r="30" ht="55" customHeight="1" spans="1:8">
      <c r="A30" s="31" t="s">
        <v>37</v>
      </c>
      <c r="B30" s="31"/>
      <c r="C30" s="31"/>
      <c r="D30" s="31"/>
      <c r="E30" s="31"/>
      <c r="F30" s="31"/>
      <c r="G30" s="31"/>
      <c r="H30" s="31"/>
    </row>
    <row r="31" ht="20" customHeight="1" spans="1:8">
      <c r="A31" s="32" t="s">
        <v>38</v>
      </c>
      <c r="B31" s="32"/>
      <c r="C31" s="32"/>
      <c r="D31" s="32"/>
      <c r="E31" s="32"/>
      <c r="F31" s="32"/>
      <c r="G31" s="32"/>
      <c r="H31" s="32"/>
    </row>
  </sheetData>
  <mergeCells count="13">
    <mergeCell ref="A3:H3"/>
    <mergeCell ref="E4:F4"/>
    <mergeCell ref="D5:G5"/>
    <mergeCell ref="A30:H30"/>
    <mergeCell ref="A31:H31"/>
    <mergeCell ref="A5:A7"/>
    <mergeCell ref="B5:B7"/>
    <mergeCell ref="C5:C7"/>
    <mergeCell ref="D6:D7"/>
    <mergeCell ref="E6:E7"/>
    <mergeCell ref="F6:F7"/>
    <mergeCell ref="G6:G7"/>
    <mergeCell ref="H5:H7"/>
  </mergeCells>
  <pageMargins left="0.786805555555556" right="0.786805555555556" top="0.984027777777778" bottom="0.984027777777778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2022-12-22T02:26:00Z</dcterms:created>
  <dcterms:modified xsi:type="dcterms:W3CDTF">2024-01-02T08:30:30Z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3D367264629640B5B605A5D07A58E1DD</vt:lpwstr>
  </property>
  <property fmtid="{D5CDD505-2E9C-101B-9397-08002B2CF9AE}" pid="3" name="KSOProductBuildVer">
    <vt:lpwstr>2052-11.8.2.11813</vt:lpwstr>
  </property>
</Properties>
</file>