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50"/>
  </bookViews>
  <sheets>
    <sheet name="提标后" sheetId="8" r:id="rId1"/>
  </sheets>
  <calcPr calcId="144525"/>
</workbook>
</file>

<file path=xl/sharedStrings.xml><?xml version="1.0" encoding="utf-8"?>
<sst xmlns="http://schemas.openxmlformats.org/spreadsheetml/2006/main" count="45" uniqueCount="45">
  <si>
    <t xml:space="preserve">2024年春季学期义务教育家庭经济困难学生生活补助分配表      </t>
  </si>
  <si>
    <t>编制单位：柳城县学生资助管理中心      2024.04.20</t>
  </si>
  <si>
    <t>金额单位：元</t>
  </si>
  <si>
    <t>序号</t>
  </si>
  <si>
    <t>学校名称</t>
  </si>
  <si>
    <t>补助人数（内宿）</t>
  </si>
  <si>
    <t>内宿生补助标准</t>
  </si>
  <si>
    <t>补助人数（外宿）</t>
  </si>
  <si>
    <t>外宿生补助标准</t>
  </si>
  <si>
    <t>资金下达合计</t>
  </si>
  <si>
    <t>其中</t>
  </si>
  <si>
    <t>中央</t>
  </si>
  <si>
    <t>自治区</t>
  </si>
  <si>
    <t>县配套</t>
  </si>
  <si>
    <t>全县合计</t>
  </si>
  <si>
    <t xml:space="preserve"> </t>
  </si>
  <si>
    <t>一</t>
  </si>
  <si>
    <t>小学合计</t>
  </si>
  <si>
    <t>龙头中心小学</t>
  </si>
  <si>
    <t>太平中心小学</t>
  </si>
  <si>
    <t>沙埔中心小学</t>
  </si>
  <si>
    <t>东泉中心小学</t>
  </si>
  <si>
    <t>西安中心小学</t>
  </si>
  <si>
    <t>马山中心小学</t>
  </si>
  <si>
    <t>社冲中心小学</t>
  </si>
  <si>
    <t>寨隆中心小学</t>
  </si>
  <si>
    <t>冲脉中心小学</t>
  </si>
  <si>
    <t>六塘中心小学</t>
  </si>
  <si>
    <t>龙美希望小学</t>
  </si>
  <si>
    <t>洛崖中心小学</t>
  </si>
  <si>
    <t>实验小学</t>
  </si>
  <si>
    <t>文昌小学</t>
  </si>
  <si>
    <t>凤山小学</t>
  </si>
  <si>
    <t>大埔二小</t>
  </si>
  <si>
    <t>伏侨学校</t>
  </si>
  <si>
    <t>柳侨学校</t>
  </si>
  <si>
    <t>特教学校</t>
  </si>
  <si>
    <t>二</t>
  </si>
  <si>
    <t>初中合计</t>
  </si>
  <si>
    <t>实验中学</t>
  </si>
  <si>
    <t>民族中学</t>
  </si>
  <si>
    <t>文昌中学</t>
  </si>
  <si>
    <t>太平中学</t>
  </si>
  <si>
    <t>东泉中学</t>
  </si>
  <si>
    <t>柳城中学初中部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</si>
</sst>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  <numFmt numFmtId="178" formatCode="0.0_ "/>
    <numFmt numFmtId="179" formatCode="#,##0.00_ "/>
    <numFmt numFmtId="180" formatCode="#,##0.00_);[Red]\(#,##0.00\)"/>
  </numFmts>
  <fonts count="30">
    <font>
      <sz val="12"/>
      <name val="宋体"/>
      <charset val="134"/>
    </font>
    <font>
      <sz val="11"/>
      <color rgb="FF000000"/>
      <name val="宋体"/>
      <charset val="134"/>
      <scheme val="minor"/>
    </font>
    <font>
      <b/>
      <sz val="16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rgb="FF000000"/>
      <name val="微软雅黑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0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9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2" applyNumberFormat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2" borderId="13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42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178" fontId="0" fillId="0" borderId="0" xfId="0" applyNumberFormat="1" applyFont="1">
      <alignment vertical="center"/>
    </xf>
    <xf numFmtId="0" fontId="2" fillId="0" borderId="0" xfId="0" applyFont="1" applyFill="1" applyAlignment="1">
      <alignment horizontal="center" vertical="center" wrapText="1"/>
    </xf>
    <xf numFmtId="178" fontId="2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178" fontId="0" fillId="0" borderId="0" xfId="0" applyNumberFormat="1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3" fillId="0" borderId="0" xfId="0" applyFont="1" applyFill="1">
      <alignment vertical="center"/>
    </xf>
    <xf numFmtId="178" fontId="3" fillId="0" borderId="0" xfId="0" applyNumberFormat="1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/>
    </xf>
    <xf numFmtId="179" fontId="7" fillId="0" borderId="1" xfId="0" applyNumberFormat="1" applyFont="1" applyFill="1" applyBorder="1" applyAlignment="1">
      <alignment horizontal="center" vertical="center"/>
    </xf>
    <xf numFmtId="178" fontId="6" fillId="0" borderId="4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8" fillId="0" borderId="3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180" fontId="4" fillId="0" borderId="5" xfId="0" applyNumberFormat="1" applyFont="1" applyFill="1" applyBorder="1" applyAlignment="1">
      <alignment horizontal="center" vertical="center" wrapText="1"/>
    </xf>
    <xf numFmtId="180" fontId="4" fillId="0" borderId="1" xfId="0" applyNumberFormat="1" applyFont="1" applyFill="1" applyBorder="1" applyAlignment="1">
      <alignment horizontal="center" vertical="center" wrapText="1"/>
    </xf>
    <xf numFmtId="176" fontId="8" fillId="0" borderId="6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78" fontId="6" fillId="0" borderId="3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180" fontId="4" fillId="0" borderId="4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tabSelected="1" workbookViewId="0">
      <selection activeCell="I39" sqref="I39"/>
    </sheetView>
  </sheetViews>
  <sheetFormatPr defaultColWidth="9" defaultRowHeight="14.25"/>
  <cols>
    <col min="1" max="1" width="4.625"/>
    <col min="2" max="2" width="10.75"/>
    <col min="3" max="3" width="5.625" customWidth="1"/>
    <col min="4" max="4" width="4.625" customWidth="1"/>
    <col min="5" max="5" width="5.25" customWidth="1"/>
    <col min="6" max="6" width="5.625" style="2" customWidth="1"/>
    <col min="7" max="7" width="11.75" customWidth="1"/>
    <col min="8" max="9" width="11.625" customWidth="1"/>
    <col min="10" max="10" width="10.5" customWidth="1"/>
    <col min="13" max="13" width="9.375"/>
    <col min="15" max="15" width="10.375"/>
    <col min="18" max="19" width="9.375"/>
  </cols>
  <sheetData>
    <row r="1" ht="43" customHeight="1" spans="1:10">
      <c r="A1" s="3" t="s">
        <v>0</v>
      </c>
      <c r="B1" s="3"/>
      <c r="C1" s="3"/>
      <c r="D1" s="3"/>
      <c r="E1" s="3"/>
      <c r="F1" s="4"/>
      <c r="G1" s="3"/>
      <c r="H1" s="3"/>
      <c r="I1" s="3"/>
      <c r="J1" s="3"/>
    </row>
    <row r="2" ht="1" customHeight="1" spans="1:10">
      <c r="A2" s="5"/>
      <c r="B2" s="5"/>
      <c r="C2" s="5"/>
      <c r="D2" s="5"/>
      <c r="E2" s="5"/>
      <c r="F2" s="6"/>
      <c r="G2" s="5"/>
      <c r="H2" s="7"/>
      <c r="I2" s="7"/>
      <c r="J2" s="7"/>
    </row>
    <row r="3" ht="19" customHeight="1" spans="1:10">
      <c r="A3" s="8" t="s">
        <v>1</v>
      </c>
      <c r="B3" s="8"/>
      <c r="C3" s="8"/>
      <c r="D3" s="8"/>
      <c r="E3" s="8"/>
      <c r="F3" s="9"/>
      <c r="G3" s="8"/>
      <c r="H3" s="8"/>
      <c r="I3" s="41" t="s">
        <v>2</v>
      </c>
      <c r="J3" s="41"/>
    </row>
    <row r="4" s="1" customFormat="1" ht="18" customHeight="1" spans="1:10">
      <c r="A4" s="10" t="s">
        <v>3</v>
      </c>
      <c r="B4" s="10" t="s">
        <v>4</v>
      </c>
      <c r="C4" s="11" t="s">
        <v>5</v>
      </c>
      <c r="D4" s="10" t="s">
        <v>6</v>
      </c>
      <c r="E4" s="11" t="s">
        <v>7</v>
      </c>
      <c r="F4" s="12" t="s">
        <v>8</v>
      </c>
      <c r="G4" s="10" t="s">
        <v>9</v>
      </c>
      <c r="H4" s="10" t="s">
        <v>10</v>
      </c>
      <c r="I4" s="10"/>
      <c r="J4" s="10"/>
    </row>
    <row r="5" s="1" customFormat="1" ht="33" customHeight="1" spans="1:10">
      <c r="A5" s="10"/>
      <c r="B5" s="10"/>
      <c r="C5" s="10"/>
      <c r="D5" s="10"/>
      <c r="E5" s="10"/>
      <c r="F5" s="12"/>
      <c r="G5" s="10"/>
      <c r="H5" s="10" t="s">
        <v>11</v>
      </c>
      <c r="I5" s="10" t="s">
        <v>12</v>
      </c>
      <c r="J5" s="10" t="s">
        <v>13</v>
      </c>
    </row>
    <row r="6" s="1" customFormat="1" ht="18" customHeight="1" spans="1:11">
      <c r="A6" s="13"/>
      <c r="B6" s="14" t="s">
        <v>14</v>
      </c>
      <c r="C6" s="15">
        <f t="shared" ref="C6:G6" si="0">C7+C27</f>
        <v>8782</v>
      </c>
      <c r="D6" s="15"/>
      <c r="E6" s="16">
        <f t="shared" si="0"/>
        <v>1674</v>
      </c>
      <c r="F6" s="17"/>
      <c r="G6" s="18">
        <f t="shared" si="0"/>
        <v>6753625</v>
      </c>
      <c r="H6" s="18">
        <f t="shared" ref="H6:H26" si="1">G6*0.5</f>
        <v>3376812.5</v>
      </c>
      <c r="I6" s="18">
        <f t="shared" ref="I6:I26" si="2">G6*0.4</f>
        <v>2701450</v>
      </c>
      <c r="J6" s="18">
        <f t="shared" ref="J6:J26" si="3">G6*0.1</f>
        <v>675362.5</v>
      </c>
      <c r="K6" s="1" t="s">
        <v>15</v>
      </c>
    </row>
    <row r="7" s="1" customFormat="1" ht="18" customHeight="1" spans="1:10">
      <c r="A7" s="13" t="s">
        <v>16</v>
      </c>
      <c r="B7" s="14" t="s">
        <v>17</v>
      </c>
      <c r="C7" s="15">
        <f t="shared" ref="C7:J7" si="4">SUM(C8:C26)</f>
        <v>2915</v>
      </c>
      <c r="D7" s="15"/>
      <c r="E7" s="16">
        <f t="shared" si="4"/>
        <v>1540</v>
      </c>
      <c r="F7" s="19"/>
      <c r="G7" s="20">
        <f t="shared" si="4"/>
        <v>2303125</v>
      </c>
      <c r="H7" s="20">
        <f t="shared" si="4"/>
        <v>1151562.5</v>
      </c>
      <c r="I7" s="20">
        <f t="shared" si="4"/>
        <v>921250</v>
      </c>
      <c r="J7" s="20">
        <f t="shared" si="4"/>
        <v>230312.5</v>
      </c>
    </row>
    <row r="8" s="1" customFormat="1" ht="18" customHeight="1" spans="1:10">
      <c r="A8" s="10">
        <v>1</v>
      </c>
      <c r="B8" s="13" t="s">
        <v>18</v>
      </c>
      <c r="C8" s="21">
        <v>151</v>
      </c>
      <c r="D8" s="22">
        <v>625</v>
      </c>
      <c r="E8" s="23">
        <v>45</v>
      </c>
      <c r="F8" s="24">
        <v>312.5</v>
      </c>
      <c r="G8" s="25">
        <f t="shared" ref="G8:G26" si="5">C8*D8+E8*F8</f>
        <v>108437.5</v>
      </c>
      <c r="H8" s="26">
        <f t="shared" si="1"/>
        <v>54218.75</v>
      </c>
      <c r="I8" s="26">
        <f t="shared" si="2"/>
        <v>43375</v>
      </c>
      <c r="J8" s="26">
        <f t="shared" si="3"/>
        <v>10843.75</v>
      </c>
    </row>
    <row r="9" s="1" customFormat="1" ht="18" customHeight="1" spans="1:10">
      <c r="A9" s="10">
        <v>2</v>
      </c>
      <c r="B9" s="13" t="s">
        <v>19</v>
      </c>
      <c r="C9" s="21">
        <v>381</v>
      </c>
      <c r="D9" s="22">
        <v>625</v>
      </c>
      <c r="E9" s="23">
        <v>199</v>
      </c>
      <c r="F9" s="24">
        <v>312.5</v>
      </c>
      <c r="G9" s="25">
        <f t="shared" si="5"/>
        <v>300312.5</v>
      </c>
      <c r="H9" s="26">
        <f t="shared" si="1"/>
        <v>150156.25</v>
      </c>
      <c r="I9" s="26">
        <f t="shared" si="2"/>
        <v>120125</v>
      </c>
      <c r="J9" s="26">
        <f t="shared" si="3"/>
        <v>30031.25</v>
      </c>
    </row>
    <row r="10" s="1" customFormat="1" ht="18" customHeight="1" spans="1:10">
      <c r="A10" s="10">
        <v>3</v>
      </c>
      <c r="B10" s="13" t="s">
        <v>20</v>
      </c>
      <c r="C10" s="21">
        <v>95</v>
      </c>
      <c r="D10" s="22">
        <v>625</v>
      </c>
      <c r="E10" s="23">
        <v>167</v>
      </c>
      <c r="F10" s="24">
        <v>312.5</v>
      </c>
      <c r="G10" s="25">
        <f t="shared" si="5"/>
        <v>111562.5</v>
      </c>
      <c r="H10" s="26">
        <f t="shared" si="1"/>
        <v>55781.25</v>
      </c>
      <c r="I10" s="26">
        <f t="shared" si="2"/>
        <v>44625</v>
      </c>
      <c r="J10" s="26">
        <f t="shared" si="3"/>
        <v>11156.25</v>
      </c>
    </row>
    <row r="11" s="1" customFormat="1" ht="18" customHeight="1" spans="1:10">
      <c r="A11" s="10">
        <v>4</v>
      </c>
      <c r="B11" s="13" t="s">
        <v>21</v>
      </c>
      <c r="C11" s="21">
        <v>391</v>
      </c>
      <c r="D11" s="22">
        <v>625</v>
      </c>
      <c r="E11" s="23">
        <v>295</v>
      </c>
      <c r="F11" s="24">
        <v>312.5</v>
      </c>
      <c r="G11" s="25">
        <f t="shared" si="5"/>
        <v>336562.5</v>
      </c>
      <c r="H11" s="26">
        <f t="shared" si="1"/>
        <v>168281.25</v>
      </c>
      <c r="I11" s="26">
        <f t="shared" si="2"/>
        <v>134625</v>
      </c>
      <c r="J11" s="26">
        <f t="shared" si="3"/>
        <v>33656.25</v>
      </c>
    </row>
    <row r="12" s="1" customFormat="1" ht="18" customHeight="1" spans="1:10">
      <c r="A12" s="10">
        <v>5</v>
      </c>
      <c r="B12" s="13" t="s">
        <v>22</v>
      </c>
      <c r="C12" s="21">
        <v>197</v>
      </c>
      <c r="D12" s="22">
        <v>625</v>
      </c>
      <c r="E12" s="23">
        <v>50</v>
      </c>
      <c r="F12" s="24">
        <v>312.5</v>
      </c>
      <c r="G12" s="25">
        <f t="shared" si="5"/>
        <v>138750</v>
      </c>
      <c r="H12" s="26">
        <f t="shared" si="1"/>
        <v>69375</v>
      </c>
      <c r="I12" s="26">
        <f t="shared" si="2"/>
        <v>55500</v>
      </c>
      <c r="J12" s="26">
        <f t="shared" si="3"/>
        <v>13875</v>
      </c>
    </row>
    <row r="13" s="1" customFormat="1" ht="18" customHeight="1" spans="1:10">
      <c r="A13" s="10">
        <v>6</v>
      </c>
      <c r="B13" s="13" t="s">
        <v>23</v>
      </c>
      <c r="C13" s="21">
        <v>224</v>
      </c>
      <c r="D13" s="22">
        <v>625</v>
      </c>
      <c r="E13" s="23">
        <v>87</v>
      </c>
      <c r="F13" s="24">
        <v>312.5</v>
      </c>
      <c r="G13" s="25">
        <f t="shared" si="5"/>
        <v>167187.5</v>
      </c>
      <c r="H13" s="26">
        <f t="shared" si="1"/>
        <v>83593.75</v>
      </c>
      <c r="I13" s="26">
        <f t="shared" si="2"/>
        <v>66875</v>
      </c>
      <c r="J13" s="26">
        <f t="shared" si="3"/>
        <v>16718.75</v>
      </c>
    </row>
    <row r="14" s="1" customFormat="1" ht="18" customHeight="1" spans="1:10">
      <c r="A14" s="10">
        <v>7</v>
      </c>
      <c r="B14" s="13" t="s">
        <v>24</v>
      </c>
      <c r="C14" s="21">
        <v>188</v>
      </c>
      <c r="D14" s="22">
        <v>625</v>
      </c>
      <c r="E14" s="23">
        <v>12</v>
      </c>
      <c r="F14" s="24">
        <v>312.5</v>
      </c>
      <c r="G14" s="25">
        <f t="shared" si="5"/>
        <v>121250</v>
      </c>
      <c r="H14" s="26">
        <f t="shared" si="1"/>
        <v>60625</v>
      </c>
      <c r="I14" s="26">
        <f t="shared" si="2"/>
        <v>48500</v>
      </c>
      <c r="J14" s="26">
        <f t="shared" si="3"/>
        <v>12125</v>
      </c>
    </row>
    <row r="15" s="1" customFormat="1" ht="18" customHeight="1" spans="1:10">
      <c r="A15" s="10">
        <v>8</v>
      </c>
      <c r="B15" s="13" t="s">
        <v>25</v>
      </c>
      <c r="C15" s="21">
        <v>99</v>
      </c>
      <c r="D15" s="22">
        <v>625</v>
      </c>
      <c r="E15" s="23">
        <v>28</v>
      </c>
      <c r="F15" s="24">
        <v>312.5</v>
      </c>
      <c r="G15" s="25">
        <f t="shared" si="5"/>
        <v>70625</v>
      </c>
      <c r="H15" s="26">
        <f t="shared" si="1"/>
        <v>35312.5</v>
      </c>
      <c r="I15" s="26">
        <f t="shared" si="2"/>
        <v>28250</v>
      </c>
      <c r="J15" s="26">
        <f t="shared" si="3"/>
        <v>7062.5</v>
      </c>
    </row>
    <row r="16" s="1" customFormat="1" ht="18" customHeight="1" spans="1:10">
      <c r="A16" s="10">
        <v>9</v>
      </c>
      <c r="B16" s="13" t="s">
        <v>26</v>
      </c>
      <c r="C16" s="21">
        <v>103</v>
      </c>
      <c r="D16" s="22">
        <v>625</v>
      </c>
      <c r="E16" s="23">
        <v>80</v>
      </c>
      <c r="F16" s="24">
        <v>312.5</v>
      </c>
      <c r="G16" s="25">
        <f t="shared" si="5"/>
        <v>89375</v>
      </c>
      <c r="H16" s="26">
        <f t="shared" si="1"/>
        <v>44687.5</v>
      </c>
      <c r="I16" s="26">
        <f t="shared" si="2"/>
        <v>35750</v>
      </c>
      <c r="J16" s="26">
        <f t="shared" si="3"/>
        <v>8937.5</v>
      </c>
    </row>
    <row r="17" s="1" customFormat="1" ht="18" customHeight="1" spans="1:10">
      <c r="A17" s="10">
        <v>10</v>
      </c>
      <c r="B17" s="13" t="s">
        <v>27</v>
      </c>
      <c r="C17" s="21">
        <v>302</v>
      </c>
      <c r="D17" s="22">
        <v>625</v>
      </c>
      <c r="E17" s="23">
        <v>79</v>
      </c>
      <c r="F17" s="24">
        <v>312.5</v>
      </c>
      <c r="G17" s="25">
        <f t="shared" si="5"/>
        <v>213437.5</v>
      </c>
      <c r="H17" s="26">
        <f t="shared" si="1"/>
        <v>106718.75</v>
      </c>
      <c r="I17" s="26">
        <f t="shared" si="2"/>
        <v>85375</v>
      </c>
      <c r="J17" s="26">
        <f t="shared" si="3"/>
        <v>21343.75</v>
      </c>
    </row>
    <row r="18" s="1" customFormat="1" ht="18" customHeight="1" spans="1:10">
      <c r="A18" s="10">
        <v>11</v>
      </c>
      <c r="B18" s="13" t="s">
        <v>28</v>
      </c>
      <c r="C18" s="21">
        <v>484</v>
      </c>
      <c r="D18" s="22">
        <v>625</v>
      </c>
      <c r="E18" s="23">
        <v>65</v>
      </c>
      <c r="F18" s="24">
        <v>312.5</v>
      </c>
      <c r="G18" s="25">
        <f t="shared" si="5"/>
        <v>322812.5</v>
      </c>
      <c r="H18" s="26">
        <f t="shared" si="1"/>
        <v>161406.25</v>
      </c>
      <c r="I18" s="26">
        <f t="shared" si="2"/>
        <v>129125</v>
      </c>
      <c r="J18" s="26">
        <f t="shared" si="3"/>
        <v>32281.25</v>
      </c>
    </row>
    <row r="19" s="1" customFormat="1" ht="18" customHeight="1" spans="1:10">
      <c r="A19" s="10">
        <v>12</v>
      </c>
      <c r="B19" s="13" t="s">
        <v>29</v>
      </c>
      <c r="C19" s="21">
        <v>238</v>
      </c>
      <c r="D19" s="22">
        <v>625</v>
      </c>
      <c r="E19" s="27">
        <v>43</v>
      </c>
      <c r="F19" s="24">
        <v>312.5</v>
      </c>
      <c r="G19" s="25">
        <f t="shared" si="5"/>
        <v>162187.5</v>
      </c>
      <c r="H19" s="26">
        <f t="shared" si="1"/>
        <v>81093.75</v>
      </c>
      <c r="I19" s="26">
        <f t="shared" si="2"/>
        <v>64875</v>
      </c>
      <c r="J19" s="26">
        <f t="shared" si="3"/>
        <v>16218.75</v>
      </c>
    </row>
    <row r="20" s="1" customFormat="1" ht="18" customHeight="1" spans="1:10">
      <c r="A20" s="10">
        <v>13</v>
      </c>
      <c r="B20" s="28" t="s">
        <v>30</v>
      </c>
      <c r="C20" s="10"/>
      <c r="D20" s="29"/>
      <c r="E20" s="23">
        <v>103</v>
      </c>
      <c r="F20" s="24">
        <v>312.5</v>
      </c>
      <c r="G20" s="25">
        <f t="shared" si="5"/>
        <v>32187.5</v>
      </c>
      <c r="H20" s="26">
        <f t="shared" si="1"/>
        <v>16093.75</v>
      </c>
      <c r="I20" s="26">
        <f t="shared" si="2"/>
        <v>12875</v>
      </c>
      <c r="J20" s="26">
        <f t="shared" si="3"/>
        <v>3218.75</v>
      </c>
    </row>
    <row r="21" s="1" customFormat="1" ht="18" customHeight="1" spans="1:10">
      <c r="A21" s="10">
        <v>14</v>
      </c>
      <c r="B21" s="28" t="s">
        <v>31</v>
      </c>
      <c r="C21" s="10"/>
      <c r="D21" s="29"/>
      <c r="E21" s="23">
        <v>70</v>
      </c>
      <c r="F21" s="24">
        <v>312.5</v>
      </c>
      <c r="G21" s="25">
        <f t="shared" si="5"/>
        <v>21875</v>
      </c>
      <c r="H21" s="26">
        <f t="shared" si="1"/>
        <v>10937.5</v>
      </c>
      <c r="I21" s="26">
        <f t="shared" si="2"/>
        <v>8750</v>
      </c>
      <c r="J21" s="26">
        <f t="shared" si="3"/>
        <v>2187.5</v>
      </c>
    </row>
    <row r="22" s="1" customFormat="1" ht="18" customHeight="1" spans="1:10">
      <c r="A22" s="10">
        <v>15</v>
      </c>
      <c r="B22" s="28" t="s">
        <v>32</v>
      </c>
      <c r="C22" s="10"/>
      <c r="D22" s="29"/>
      <c r="E22" s="23">
        <v>67</v>
      </c>
      <c r="F22" s="24">
        <v>312.5</v>
      </c>
      <c r="G22" s="25">
        <f t="shared" si="5"/>
        <v>20937.5</v>
      </c>
      <c r="H22" s="26">
        <f t="shared" si="1"/>
        <v>10468.75</v>
      </c>
      <c r="I22" s="26">
        <f t="shared" si="2"/>
        <v>8375</v>
      </c>
      <c r="J22" s="26">
        <f t="shared" si="3"/>
        <v>2093.75</v>
      </c>
    </row>
    <row r="23" s="1" customFormat="1" ht="18" customHeight="1" spans="1:10">
      <c r="A23" s="10">
        <v>16</v>
      </c>
      <c r="B23" s="28" t="s">
        <v>33</v>
      </c>
      <c r="C23" s="30"/>
      <c r="D23" s="29"/>
      <c r="E23" s="23">
        <v>63</v>
      </c>
      <c r="F23" s="24">
        <v>312.5</v>
      </c>
      <c r="G23" s="25">
        <f t="shared" si="5"/>
        <v>19687.5</v>
      </c>
      <c r="H23" s="26">
        <f t="shared" si="1"/>
        <v>9843.75</v>
      </c>
      <c r="I23" s="26">
        <f t="shared" si="2"/>
        <v>7875</v>
      </c>
      <c r="J23" s="26">
        <f t="shared" si="3"/>
        <v>1968.75</v>
      </c>
    </row>
    <row r="24" s="1" customFormat="1" ht="18" customHeight="1" spans="1:10">
      <c r="A24" s="10">
        <v>17</v>
      </c>
      <c r="B24" s="28" t="s">
        <v>34</v>
      </c>
      <c r="C24" s="10"/>
      <c r="D24" s="29"/>
      <c r="E24" s="23">
        <v>25</v>
      </c>
      <c r="F24" s="24">
        <v>312.5</v>
      </c>
      <c r="G24" s="25">
        <f t="shared" si="5"/>
        <v>7812.5</v>
      </c>
      <c r="H24" s="26">
        <f t="shared" si="1"/>
        <v>3906.25</v>
      </c>
      <c r="I24" s="26">
        <f t="shared" si="2"/>
        <v>3125</v>
      </c>
      <c r="J24" s="26">
        <f t="shared" si="3"/>
        <v>781.25</v>
      </c>
    </row>
    <row r="25" s="1" customFormat="1" ht="18" customHeight="1" spans="1:10">
      <c r="A25" s="10">
        <v>18</v>
      </c>
      <c r="B25" s="31" t="s">
        <v>35</v>
      </c>
      <c r="C25" s="10"/>
      <c r="D25" s="29"/>
      <c r="E25" s="23">
        <v>36</v>
      </c>
      <c r="F25" s="24">
        <v>312.5</v>
      </c>
      <c r="G25" s="25">
        <f t="shared" si="5"/>
        <v>11250</v>
      </c>
      <c r="H25" s="26">
        <f t="shared" si="1"/>
        <v>5625</v>
      </c>
      <c r="I25" s="26">
        <f t="shared" si="2"/>
        <v>4500</v>
      </c>
      <c r="J25" s="26">
        <f t="shared" si="3"/>
        <v>1125</v>
      </c>
    </row>
    <row r="26" s="1" customFormat="1" ht="18" customHeight="1" spans="1:10">
      <c r="A26" s="10">
        <v>19</v>
      </c>
      <c r="B26" s="13" t="s">
        <v>36</v>
      </c>
      <c r="C26" s="32">
        <v>62</v>
      </c>
      <c r="D26" s="10">
        <v>625</v>
      </c>
      <c r="E26" s="21">
        <v>26</v>
      </c>
      <c r="F26" s="24">
        <v>312.5</v>
      </c>
      <c r="G26" s="25">
        <f t="shared" si="5"/>
        <v>46875</v>
      </c>
      <c r="H26" s="26">
        <f t="shared" si="1"/>
        <v>23437.5</v>
      </c>
      <c r="I26" s="26">
        <f t="shared" si="2"/>
        <v>18750</v>
      </c>
      <c r="J26" s="26">
        <f t="shared" si="3"/>
        <v>4687.5</v>
      </c>
    </row>
    <row r="27" s="1" customFormat="1" ht="18" customHeight="1" spans="1:10">
      <c r="A27" s="13" t="s">
        <v>37</v>
      </c>
      <c r="B27" s="14" t="s">
        <v>38</v>
      </c>
      <c r="C27" s="15">
        <f t="shared" ref="C27:J27" si="6">SUM(C28:C33)</f>
        <v>5867</v>
      </c>
      <c r="D27" s="33"/>
      <c r="E27" s="15">
        <f t="shared" si="6"/>
        <v>134</v>
      </c>
      <c r="F27" s="34"/>
      <c r="G27" s="18">
        <f t="shared" si="6"/>
        <v>4450500</v>
      </c>
      <c r="H27" s="18">
        <f t="shared" si="6"/>
        <v>2225250</v>
      </c>
      <c r="I27" s="18">
        <f t="shared" si="6"/>
        <v>1780200</v>
      </c>
      <c r="J27" s="18">
        <f t="shared" si="6"/>
        <v>445050</v>
      </c>
    </row>
    <row r="28" s="1" customFormat="1" ht="18" customHeight="1" spans="1:10">
      <c r="A28" s="10">
        <v>1</v>
      </c>
      <c r="B28" s="13" t="s">
        <v>39</v>
      </c>
      <c r="C28" s="35">
        <v>1865</v>
      </c>
      <c r="D28" s="10">
        <v>750</v>
      </c>
      <c r="E28" s="36">
        <v>18</v>
      </c>
      <c r="F28" s="24">
        <v>375</v>
      </c>
      <c r="G28" s="25">
        <f t="shared" ref="G28:G33" si="7">C28*D28+E28*F28</f>
        <v>1405500</v>
      </c>
      <c r="H28" s="37">
        <f t="shared" ref="H28:H33" si="8">G28*0.5</f>
        <v>702750</v>
      </c>
      <c r="I28" s="37">
        <f t="shared" ref="I28:I33" si="9">G28*0.4</f>
        <v>562200</v>
      </c>
      <c r="J28" s="26">
        <f t="shared" ref="J28:J33" si="10">G28*0.1</f>
        <v>140550</v>
      </c>
    </row>
    <row r="29" s="1" customFormat="1" ht="18" customHeight="1" spans="1:10">
      <c r="A29" s="10">
        <v>2</v>
      </c>
      <c r="B29" s="13" t="s">
        <v>40</v>
      </c>
      <c r="C29" s="38">
        <v>561</v>
      </c>
      <c r="D29" s="10">
        <v>750</v>
      </c>
      <c r="E29" s="39">
        <v>9</v>
      </c>
      <c r="F29" s="24">
        <v>375</v>
      </c>
      <c r="G29" s="25">
        <f t="shared" si="7"/>
        <v>424125</v>
      </c>
      <c r="H29" s="37">
        <f t="shared" si="8"/>
        <v>212062.5</v>
      </c>
      <c r="I29" s="37">
        <f t="shared" si="9"/>
        <v>169650</v>
      </c>
      <c r="J29" s="26">
        <f t="shared" si="10"/>
        <v>42412.5</v>
      </c>
    </row>
    <row r="30" s="1" customFormat="1" ht="18" customHeight="1" spans="1:10">
      <c r="A30" s="10">
        <v>3</v>
      </c>
      <c r="B30" s="13" t="s">
        <v>41</v>
      </c>
      <c r="C30" s="21">
        <v>1544</v>
      </c>
      <c r="D30" s="10">
        <v>750</v>
      </c>
      <c r="E30" s="36">
        <v>36</v>
      </c>
      <c r="F30" s="24">
        <v>375</v>
      </c>
      <c r="G30" s="25">
        <f t="shared" si="7"/>
        <v>1171500</v>
      </c>
      <c r="H30" s="37">
        <f t="shared" si="8"/>
        <v>585750</v>
      </c>
      <c r="I30" s="37">
        <f t="shared" si="9"/>
        <v>468600</v>
      </c>
      <c r="J30" s="26">
        <f t="shared" si="10"/>
        <v>117150</v>
      </c>
    </row>
    <row r="31" s="1" customFormat="1" ht="18" customHeight="1" spans="1:10">
      <c r="A31" s="10">
        <v>4</v>
      </c>
      <c r="B31" s="13" t="s">
        <v>42</v>
      </c>
      <c r="C31" s="21">
        <v>533</v>
      </c>
      <c r="D31" s="10">
        <v>750</v>
      </c>
      <c r="E31" s="36">
        <v>32</v>
      </c>
      <c r="F31" s="24">
        <v>375</v>
      </c>
      <c r="G31" s="25">
        <f t="shared" si="7"/>
        <v>411750</v>
      </c>
      <c r="H31" s="37">
        <f t="shared" si="8"/>
        <v>205875</v>
      </c>
      <c r="I31" s="37">
        <f t="shared" si="9"/>
        <v>164700</v>
      </c>
      <c r="J31" s="26">
        <f t="shared" si="10"/>
        <v>41175</v>
      </c>
    </row>
    <row r="32" s="1" customFormat="1" ht="18" customHeight="1" spans="1:10">
      <c r="A32" s="10">
        <v>5</v>
      </c>
      <c r="B32" s="13" t="s">
        <v>43</v>
      </c>
      <c r="C32" s="21">
        <v>901</v>
      </c>
      <c r="D32" s="10">
        <v>750</v>
      </c>
      <c r="E32" s="36">
        <v>36</v>
      </c>
      <c r="F32" s="24">
        <v>375</v>
      </c>
      <c r="G32" s="25">
        <f t="shared" si="7"/>
        <v>689250</v>
      </c>
      <c r="H32" s="37">
        <f t="shared" si="8"/>
        <v>344625</v>
      </c>
      <c r="I32" s="37">
        <f t="shared" si="9"/>
        <v>275700</v>
      </c>
      <c r="J32" s="26">
        <f t="shared" si="10"/>
        <v>68925</v>
      </c>
    </row>
    <row r="33" s="1" customFormat="1" ht="18" customHeight="1" spans="1:10">
      <c r="A33" s="10">
        <v>6</v>
      </c>
      <c r="B33" s="28" t="s">
        <v>44</v>
      </c>
      <c r="C33" s="40">
        <v>463</v>
      </c>
      <c r="D33" s="10">
        <v>750</v>
      </c>
      <c r="E33" s="40">
        <v>3</v>
      </c>
      <c r="F33" s="24">
        <v>375</v>
      </c>
      <c r="G33" s="25">
        <f t="shared" si="7"/>
        <v>348375</v>
      </c>
      <c r="H33" s="37">
        <f t="shared" si="8"/>
        <v>174187.5</v>
      </c>
      <c r="I33" s="37">
        <f t="shared" si="9"/>
        <v>139350</v>
      </c>
      <c r="J33" s="26">
        <f t="shared" si="10"/>
        <v>34837.5</v>
      </c>
    </row>
  </sheetData>
  <mergeCells count="12">
    <mergeCell ref="A1:J1"/>
    <mergeCell ref="F2:G2"/>
    <mergeCell ref="A3:H3"/>
    <mergeCell ref="I3:J3"/>
    <mergeCell ref="H4:J4"/>
    <mergeCell ref="A4:A5"/>
    <mergeCell ref="B4:B5"/>
    <mergeCell ref="C4:C5"/>
    <mergeCell ref="D4:D5"/>
    <mergeCell ref="E4:E5"/>
    <mergeCell ref="F4:F5"/>
    <mergeCell ref="G4:G5"/>
  </mergeCells>
  <pageMargins left="0.554861111111111" right="0.35763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提标后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2024-03-20T15:04:00Z</dcterms:created>
  <dcterms:modified xsi:type="dcterms:W3CDTF">2024-06-27T01:33:02Z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6FD354510D594E9BB4FD853C44963640</vt:lpwstr>
  </property>
  <property fmtid="{D5CDD505-2E9C-101B-9397-08002B2CF9AE}" pid="3" name="KSOProductBuildVer">
    <vt:lpwstr>2052-11.8.2.11813</vt:lpwstr>
  </property>
</Properties>
</file>